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435" windowWidth="11715" windowHeight="6075" activeTab="0"/>
  </bookViews>
  <sheets>
    <sheet name="８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松岡</author>
  </authors>
  <commentList>
    <comment ref="A1" authorId="0">
      <text>
        <r>
          <rPr>
            <sz val="9"/>
            <rFont val="ＭＳ Ｐゴシック"/>
            <family val="3"/>
          </rPr>
          <t xml:space="preserve">Ken Matsuoka:
Enter year, month and day 1
eg. 2000/1/1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"/>
    <numFmt numFmtId="177" formatCode="m&quot;月&quot;"/>
    <numFmt numFmtId="178" formatCode="mmm\ d\ yyyy"/>
    <numFmt numFmtId="179" formatCode="d"/>
    <numFmt numFmtId="180" formatCode="ddd"/>
    <numFmt numFmtId="181" formatCode="mmm\ d"/>
  </numFmts>
  <fonts count="7">
    <font>
      <sz val="11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0" xfId="0" applyAlignment="1">
      <alignment horizontal="center" vertical="center"/>
    </xf>
    <xf numFmtId="179" fontId="2" fillId="0" borderId="2" xfId="0" applyNumberFormat="1" applyFont="1" applyFill="1" applyBorder="1" applyAlignment="1" applyProtection="1">
      <alignment/>
      <protection hidden="1"/>
    </xf>
    <xf numFmtId="180" fontId="2" fillId="0" borderId="2" xfId="0" applyNumberFormat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hidden="1" locked="0"/>
    </xf>
    <xf numFmtId="0" fontId="0" fillId="2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2" fillId="0" borderId="8" xfId="0" applyNumberFormat="1" applyFont="1" applyFill="1" applyBorder="1" applyAlignment="1" applyProtection="1">
      <alignment/>
      <protection hidden="1"/>
    </xf>
    <xf numFmtId="180" fontId="2" fillId="0" borderId="8" xfId="0" applyNumberFormat="1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76" fontId="0" fillId="0" borderId="11" xfId="0" applyNumberFormat="1" applyBorder="1" applyAlignment="1" applyProtection="1">
      <alignment horizontal="center" vertical="center"/>
      <protection locked="0"/>
    </xf>
    <xf numFmtId="181" fontId="2" fillId="0" borderId="2" xfId="0" applyNumberFormat="1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2"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993366"/>
        </patternFill>
      </fill>
      <border/>
    </dxf>
    <dxf>
      <font>
        <b val="0"/>
        <i/>
      </font>
      <border/>
    </dxf>
    <dxf>
      <fill>
        <patternFill>
          <bgColor rgb="FFFF0000"/>
        </patternFill>
      </fill>
      <border/>
    </dxf>
    <dxf>
      <fill>
        <patternFill>
          <bgColor rgb="FF9999FF"/>
        </patternFill>
      </fill>
      <border/>
    </dxf>
    <dxf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99CCFF"/>
        </patternFill>
      </fill>
      <border/>
    </dxf>
    <dxf>
      <font>
        <b val="0"/>
        <i/>
      </font>
      <fill>
        <patternFill>
          <bgColor rgb="FF99CC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543175" y="323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23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85725</xdr:rowOff>
    </xdr:from>
    <xdr:to>
      <xdr:col>2</xdr:col>
      <xdr:colOff>466725</xdr:colOff>
      <xdr:row>0</xdr:row>
      <xdr:rowOff>247650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62025" y="85725"/>
          <a:ext cx="43815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190500</xdr:colOff>
      <xdr:row>0</xdr:row>
      <xdr:rowOff>95250</xdr:rowOff>
    </xdr:from>
    <xdr:to>
      <xdr:col>4</xdr:col>
      <xdr:colOff>628650</xdr:colOff>
      <xdr:row>0</xdr:row>
      <xdr:rowOff>257175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3171825" y="95250"/>
          <a:ext cx="438150" cy="161925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6</xdr:col>
      <xdr:colOff>495300</xdr:colOff>
      <xdr:row>0</xdr:row>
      <xdr:rowOff>95250</xdr:rowOff>
    </xdr:from>
    <xdr:to>
      <xdr:col>7</xdr:col>
      <xdr:colOff>247650</xdr:colOff>
      <xdr:row>0</xdr:row>
      <xdr:rowOff>257175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4848225" y="95250"/>
          <a:ext cx="438150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438150</xdr:colOff>
      <xdr:row>6</xdr:row>
      <xdr:rowOff>171450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562225" y="1057275"/>
          <a:ext cx="4191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438150</xdr:colOff>
      <xdr:row>19</xdr:row>
      <xdr:rowOff>161925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2552700" y="3400425"/>
          <a:ext cx="4286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438150</xdr:colOff>
      <xdr:row>20</xdr:row>
      <xdr:rowOff>161925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2552700" y="3581400"/>
          <a:ext cx="4286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438150</xdr:colOff>
      <xdr:row>10</xdr:row>
      <xdr:rowOff>161925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2552700" y="1771650"/>
          <a:ext cx="428625" cy="161925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438150</xdr:colOff>
      <xdr:row>11</xdr:row>
      <xdr:rowOff>161925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2552700" y="1952625"/>
          <a:ext cx="428625" cy="161925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438150</xdr:colOff>
      <xdr:row>12</xdr:row>
      <xdr:rowOff>161925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2552700" y="2133600"/>
          <a:ext cx="428625" cy="161925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3</xdr:col>
      <xdr:colOff>438150</xdr:colOff>
      <xdr:row>7</xdr:row>
      <xdr:rowOff>161925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2552700" y="1228725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438150</xdr:colOff>
      <xdr:row>13</xdr:row>
      <xdr:rowOff>161925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2552700" y="2314575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438150</xdr:colOff>
      <xdr:row>14</xdr:row>
      <xdr:rowOff>161925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2552700" y="2495550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438150</xdr:colOff>
      <xdr:row>15</xdr:row>
      <xdr:rowOff>161925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2552700" y="2676525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438150</xdr:colOff>
      <xdr:row>16</xdr:row>
      <xdr:rowOff>161925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2552700" y="2857500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438150</xdr:colOff>
      <xdr:row>17</xdr:row>
      <xdr:rowOff>161925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2552700" y="3038475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438150</xdr:colOff>
      <xdr:row>18</xdr:row>
      <xdr:rowOff>161925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552700" y="3219450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438150</xdr:colOff>
      <xdr:row>21</xdr:row>
      <xdr:rowOff>161925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2552700" y="3762375"/>
          <a:ext cx="428625" cy="161925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AB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161925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2543175" y="1047750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161925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2543175" y="2314575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161925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2543175" y="2495550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161925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2543175" y="2676525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161925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2543175" y="2857500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161925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2543175" y="3038475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161925</xdr:rowOff>
    </xdr:to>
    <xdr:sp>
      <xdr:nvSpPr>
        <xdr:cNvPr id="26" name="TextBox 37"/>
        <xdr:cNvSpPr txBox="1">
          <a:spLocks noChangeArrowheads="1"/>
        </xdr:cNvSpPr>
      </xdr:nvSpPr>
      <xdr:spPr>
        <a:xfrm>
          <a:off x="2543175" y="3219450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161925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2543175" y="3400425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2543175" y="3581400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161925</xdr:rowOff>
    </xdr:to>
    <xdr:sp>
      <xdr:nvSpPr>
        <xdr:cNvPr id="29" name="TextBox 40"/>
        <xdr:cNvSpPr txBox="1">
          <a:spLocks noChangeArrowheads="1"/>
        </xdr:cNvSpPr>
      </xdr:nvSpPr>
      <xdr:spPr>
        <a:xfrm>
          <a:off x="2543175" y="3762375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161925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2543175" y="1228725"/>
          <a:ext cx="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66675</xdr:colOff>
      <xdr:row>0</xdr:row>
      <xdr:rowOff>66675</xdr:rowOff>
    </xdr:from>
    <xdr:to>
      <xdr:col>3</xdr:col>
      <xdr:colOff>361950</xdr:colOff>
      <xdr:row>0</xdr:row>
      <xdr:rowOff>257175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1000125" y="66675"/>
          <a:ext cx="1905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: Gr 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B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holiday</a:t>
          </a:r>
        </a:p>
      </xdr:txBody>
    </xdr:sp>
    <xdr:clientData/>
  </xdr:twoCellAnchor>
  <xdr:twoCellAnchor>
    <xdr:from>
      <xdr:col>4</xdr:col>
      <xdr:colOff>619125</xdr:colOff>
      <xdr:row>0</xdr:row>
      <xdr:rowOff>76200</xdr:rowOff>
    </xdr:from>
    <xdr:to>
      <xdr:col>6</xdr:col>
      <xdr:colOff>257175</xdr:colOff>
      <xdr:row>0</xdr:row>
      <xdr:rowOff>285750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3600450" y="76200"/>
          <a:ext cx="1009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: Gr 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holiday</a:t>
          </a:r>
        </a:p>
      </xdr:txBody>
    </xdr:sp>
    <xdr:clientData/>
  </xdr:twoCellAnchor>
  <xdr:twoCellAnchor>
    <xdr:from>
      <xdr:col>7</xdr:col>
      <xdr:colOff>209550</xdr:colOff>
      <xdr:row>0</xdr:row>
      <xdr:rowOff>76200</xdr:rowOff>
    </xdr:from>
    <xdr:to>
      <xdr:col>8</xdr:col>
      <xdr:colOff>561975</xdr:colOff>
      <xdr:row>0</xdr:row>
      <xdr:rowOff>257175</xdr:rowOff>
    </xdr:to>
    <xdr:sp>
      <xdr:nvSpPr>
        <xdr:cNvPr id="33" name="TextBox 44"/>
        <xdr:cNvSpPr txBox="1">
          <a:spLocks noChangeArrowheads="1"/>
        </xdr:cNvSpPr>
      </xdr:nvSpPr>
      <xdr:spPr>
        <a:xfrm>
          <a:off x="5248275" y="762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: Gr 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A/B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holiday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2" ySplit="1" topLeftCell="C3" activePane="bottomRight" state="frozen"/>
      <selection pane="topLeft" activeCell="C49" sqref="C49:G49"/>
      <selection pane="topRight" activeCell="C49" sqref="C49:G49"/>
      <selection pane="bottomLeft" activeCell="C49" sqref="C49:G49"/>
      <selection pane="bottomRight" activeCell="C3" sqref="C3"/>
    </sheetView>
  </sheetViews>
  <sheetFormatPr defaultColWidth="9.00390625" defaultRowHeight="13.5"/>
  <cols>
    <col min="1" max="2" width="6.125" style="0" customWidth="1"/>
    <col min="3" max="3" width="21.125" style="0" customWidth="1"/>
    <col min="4" max="4" width="5.75390625" style="0" customWidth="1"/>
  </cols>
  <sheetData>
    <row r="1" spans="1:2" ht="25.5" customHeight="1">
      <c r="A1" s="16">
        <v>36739</v>
      </c>
      <c r="B1" s="1"/>
    </row>
    <row r="2" spans="1:3" ht="14.25" hidden="1">
      <c r="A2" s="3" t="e">
        <f>IF(WEEKDAY(DATE(YEAR($A$1),MONTH($A$1),DAY(1)),1)=2,DATE(YEAR($A$1),MONTH($A$1),DAY(1)),IF(NOT(#REF!=""),#REF!+1,""))</f>
        <v>#REF!</v>
      </c>
      <c r="B2" s="4" t="e">
        <f>IF(A2="","",WEEKDAY(A2))</f>
        <v>#REF!</v>
      </c>
      <c r="C2" s="8"/>
    </row>
    <row r="3" spans="1:11" ht="14.25">
      <c r="A3" s="17">
        <f>IF(WEEKDAY(DATE(YEAR($A$1),MONTH($A$1),DAY(1)),1)=3,DATE(YEAR($A$1),MONTH($A$1),DAY(1)),IF(NOT($A$2=""),$A$2+1,""))</f>
        <v>36739</v>
      </c>
      <c r="B3" s="4">
        <f>IF(A3="","",WEEKDAY(A3))</f>
        <v>3</v>
      </c>
      <c r="C3" s="9"/>
      <c r="D3" s="10"/>
      <c r="I3" s="6"/>
      <c r="J3" s="6"/>
      <c r="K3" s="6"/>
    </row>
    <row r="4" spans="1:4" ht="14.25">
      <c r="A4" s="3">
        <f>IF(WEEKDAY(DATE(YEAR($A$1),MONTH($A$1),DAY(1)),1)=4,DATE(YEAR($A$1),MONTH($A$1),DAY(1)),IF(NOT($A$3=""),$A$3+1,""))</f>
        <v>36740</v>
      </c>
      <c r="B4" s="4">
        <f>IF(A4="","",WEEKDAY(A4))</f>
        <v>4</v>
      </c>
      <c r="C4" s="5"/>
      <c r="D4" s="11"/>
    </row>
    <row r="5" spans="1:4" ht="14.25">
      <c r="A5" s="3">
        <f>IF(WEEKDAY(DATE(YEAR($A$1),MONTH($A$1),DAY(1)),1)=5,DATE(YEAR($A$1),MONTH($A$1),DAY(1)),IF(NOT($A$4=""),$A$4+1,""))</f>
        <v>36741</v>
      </c>
      <c r="B5" s="4">
        <f>IF(A5="","",WEEKDAY(A5))</f>
        <v>5</v>
      </c>
      <c r="C5" s="5"/>
      <c r="D5" s="11"/>
    </row>
    <row r="6" spans="1:4" ht="14.25">
      <c r="A6" s="3">
        <f>IF(WEEKDAY(DATE(YEAR($A$1),MONTH($A$1),DAY(1)),1)=6,DATE(YEAR($A$1),MONTH($A$1),DAY(1)),IF(NOT($A$5=""),$A$5+1,""))</f>
        <v>36742</v>
      </c>
      <c r="B6" s="4">
        <f>IF(A6="","",WEEKDAY(A6))</f>
        <v>6</v>
      </c>
      <c r="C6" s="5"/>
      <c r="D6" s="11"/>
    </row>
    <row r="7" spans="1:4" ht="14.25">
      <c r="A7" s="3">
        <f>IF(WEEKDAY(DATE(YEAR($A$1),MONTH($A$1),DAY(1)),1)=7,DATE(YEAR($A$1),MONTH($A$1),DAY(1)),DATE(YEAR($A$1),MONTH($A$1),DAY($A$6+1)))</f>
        <v>36743</v>
      </c>
      <c r="B7" s="4">
        <f aca="true" t="shared" si="0" ref="B7:B29">WEEKDAY(A7)</f>
        <v>7</v>
      </c>
      <c r="C7" s="5"/>
      <c r="D7" s="11"/>
    </row>
    <row r="8" spans="1:4" ht="14.25">
      <c r="A8" s="3">
        <f>DATE(YEAR($A$7),MONTH($A$7),DAY($A$7+1))</f>
        <v>36744</v>
      </c>
      <c r="B8" s="4">
        <f t="shared" si="0"/>
        <v>1</v>
      </c>
      <c r="C8" s="5"/>
      <c r="D8" s="11"/>
    </row>
    <row r="9" spans="1:4" ht="14.25" customHeight="1">
      <c r="A9" s="3">
        <f>DATE(YEAR($A$8),MONTH($A$8),DAY($A$8+1))</f>
        <v>36745</v>
      </c>
      <c r="B9" s="4">
        <f t="shared" si="0"/>
        <v>2</v>
      </c>
      <c r="C9" s="5"/>
      <c r="D9" s="11"/>
    </row>
    <row r="10" spans="1:4" ht="14.25">
      <c r="A10" s="3">
        <f>DATE(YEAR($A$8),MONTH($A$8),DAY($A$8+2))</f>
        <v>36746</v>
      </c>
      <c r="B10" s="4">
        <f t="shared" si="0"/>
        <v>3</v>
      </c>
      <c r="C10" s="5"/>
      <c r="D10" s="11"/>
    </row>
    <row r="11" spans="1:4" ht="14.25">
      <c r="A11" s="3">
        <f>DATE(YEAR($A$8),MONTH($A$8),DAY($A$8+3))</f>
        <v>36747</v>
      </c>
      <c r="B11" s="4">
        <f t="shared" si="0"/>
        <v>4</v>
      </c>
      <c r="C11" s="5"/>
      <c r="D11" s="11"/>
    </row>
    <row r="12" spans="1:4" ht="14.25">
      <c r="A12" s="3">
        <f>DATE(YEAR($A$8),MONTH($A$8),DAY($A$8+4))</f>
        <v>36748</v>
      </c>
      <c r="B12" s="4">
        <f t="shared" si="0"/>
        <v>5</v>
      </c>
      <c r="C12" s="5"/>
      <c r="D12" s="11"/>
    </row>
    <row r="13" spans="1:4" ht="14.25">
      <c r="A13" s="3">
        <f>DATE(YEAR($A$8),MONTH($A$8),DAY($A$8+5))</f>
        <v>36749</v>
      </c>
      <c r="B13" s="4">
        <f t="shared" si="0"/>
        <v>6</v>
      </c>
      <c r="C13" s="5"/>
      <c r="D13" s="11"/>
    </row>
    <row r="14" spans="1:4" ht="14.25">
      <c r="A14" s="3">
        <f>DATE(YEAR($A$8),MONTH($A$8),DAY($A$8+6))</f>
        <v>36750</v>
      </c>
      <c r="B14" s="4">
        <f t="shared" si="0"/>
        <v>7</v>
      </c>
      <c r="C14" s="5"/>
      <c r="D14" s="11"/>
    </row>
    <row r="15" spans="1:5" ht="14.25">
      <c r="A15" s="3">
        <f>DATE(YEAR($A$8),MONTH($A$8),DAY($A$8+7))</f>
        <v>36751</v>
      </c>
      <c r="B15" s="4">
        <f t="shared" si="0"/>
        <v>1</v>
      </c>
      <c r="C15" s="5"/>
      <c r="D15" s="11"/>
      <c r="E15" s="2"/>
    </row>
    <row r="16" spans="1:4" ht="14.25">
      <c r="A16" s="3">
        <f>DATE(YEAR($A$8),MONTH($A$8),DAY($A$8+8))</f>
        <v>36752</v>
      </c>
      <c r="B16" s="4">
        <f t="shared" si="0"/>
        <v>2</v>
      </c>
      <c r="C16" s="7"/>
      <c r="D16" s="11"/>
    </row>
    <row r="17" spans="1:4" ht="14.25">
      <c r="A17" s="3">
        <f>DATE(YEAR($A$8),MONTH($A$8),DAY($A$8+9))</f>
        <v>36753</v>
      </c>
      <c r="B17" s="4">
        <f t="shared" si="0"/>
        <v>3</v>
      </c>
      <c r="C17" s="7"/>
      <c r="D17" s="11"/>
    </row>
    <row r="18" spans="1:4" ht="14.25">
      <c r="A18" s="3">
        <f>DATE(YEAR($A$8),MONTH($A$8),DAY($A$8+10))</f>
        <v>36754</v>
      </c>
      <c r="B18" s="4">
        <f t="shared" si="0"/>
        <v>4</v>
      </c>
      <c r="C18" s="7"/>
      <c r="D18" s="11"/>
    </row>
    <row r="19" spans="1:4" ht="14.25">
      <c r="A19" s="3">
        <f>DATE(YEAR($A$8),MONTH($A$8),DAY($A$8+11))</f>
        <v>36755</v>
      </c>
      <c r="B19" s="4">
        <f t="shared" si="0"/>
        <v>5</v>
      </c>
      <c r="C19" s="7"/>
      <c r="D19" s="11"/>
    </row>
    <row r="20" spans="1:4" ht="14.25">
      <c r="A20" s="3">
        <f>DATE(YEAR($A$8),MONTH($A$8),DAY($A$8+12))</f>
        <v>36756</v>
      </c>
      <c r="B20" s="4">
        <f t="shared" si="0"/>
        <v>6</v>
      </c>
      <c r="C20" s="7"/>
      <c r="D20" s="11"/>
    </row>
    <row r="21" spans="1:4" ht="14.25">
      <c r="A21" s="3">
        <f>DATE(YEAR($A$8),MONTH($A$8),DAY($A$8+13))</f>
        <v>36757</v>
      </c>
      <c r="B21" s="4">
        <f t="shared" si="0"/>
        <v>7</v>
      </c>
      <c r="C21" s="5"/>
      <c r="D21" s="11"/>
    </row>
    <row r="22" spans="1:4" ht="14.25">
      <c r="A22" s="3">
        <f>DATE(YEAR($A$8),MONTH($A$8),DAY($A$8+14))</f>
        <v>36758</v>
      </c>
      <c r="B22" s="4">
        <f t="shared" si="0"/>
        <v>1</v>
      </c>
      <c r="C22" s="5"/>
      <c r="D22" s="11"/>
    </row>
    <row r="23" spans="1:4" ht="14.25">
      <c r="A23" s="3">
        <f>DATE(YEAR($A$8),MONTH($A$8),DAY($A$8+15))</f>
        <v>36759</v>
      </c>
      <c r="B23" s="4">
        <f t="shared" si="0"/>
        <v>2</v>
      </c>
      <c r="C23" s="5"/>
      <c r="D23" s="11"/>
    </row>
    <row r="24" spans="1:4" ht="14.25">
      <c r="A24" s="3">
        <f>DATE(YEAR($A$8),MONTH($A$8),DAY($A$8+16))</f>
        <v>36760</v>
      </c>
      <c r="B24" s="4">
        <f t="shared" si="0"/>
        <v>3</v>
      </c>
      <c r="C24" s="5"/>
      <c r="D24" s="11"/>
    </row>
    <row r="25" spans="1:4" ht="14.25">
      <c r="A25" s="3">
        <f>DATE(YEAR($A$8),MONTH($A$8),DAY($A$8+17))</f>
        <v>36761</v>
      </c>
      <c r="B25" s="4">
        <f t="shared" si="0"/>
        <v>4</v>
      </c>
      <c r="C25" s="5"/>
      <c r="D25" s="11"/>
    </row>
    <row r="26" spans="1:4" ht="14.25">
      <c r="A26" s="3">
        <f>DATE(YEAR($A$8),MONTH($A$8),DAY($A$8+18))</f>
        <v>36762</v>
      </c>
      <c r="B26" s="4">
        <f t="shared" si="0"/>
        <v>5</v>
      </c>
      <c r="C26" s="5"/>
      <c r="D26" s="11"/>
    </row>
    <row r="27" spans="1:4" ht="14.25">
      <c r="A27" s="3">
        <f>DATE(YEAR($A$8),MONTH($A$8),DAY($A$8+19))</f>
        <v>36763</v>
      </c>
      <c r="B27" s="4">
        <f t="shared" si="0"/>
        <v>6</v>
      </c>
      <c r="C27" s="5"/>
      <c r="D27" s="11"/>
    </row>
    <row r="28" spans="1:4" ht="14.25">
      <c r="A28" s="3">
        <f>DATE(YEAR($A$8),MONTH($A$8),DAY($A$8+20))</f>
        <v>36764</v>
      </c>
      <c r="B28" s="4">
        <f t="shared" si="0"/>
        <v>7</v>
      </c>
      <c r="C28" s="5"/>
      <c r="D28" s="11"/>
    </row>
    <row r="29" spans="1:4" ht="14.25">
      <c r="A29" s="3">
        <f>IF(DAY($A$7+22)=1,"",DATE(YEAR($A$7),MONTH($A$7),DAY($A$7+22)))</f>
        <v>36765</v>
      </c>
      <c r="B29" s="4">
        <f t="shared" si="0"/>
        <v>1</v>
      </c>
      <c r="C29" s="5"/>
      <c r="D29" s="11"/>
    </row>
    <row r="30" spans="1:4" ht="14.25">
      <c r="A30" s="3">
        <f>IF(DAY($A$7+23)=1,"",IF(OR(NOT(MONTH($A$1)=2),AND(MONTH($A$1)=2,OR(MOD(YEAR($A$1),400)=0,AND(MOD(YEAR($A$1),4)=0,MOD(YEAR($A$1),100)&lt;&gt;0)))),DATE(YEAR($A$29),MONTH($A$29),DAY($A$29+1)),IF(AND(MONTH($A$1)=2,OR($A$2="",$A$3="")),DATE(YEAR($A$29),MONTH($A$29),DAY($A$29+1)),"")))</f>
        <v>36766</v>
      </c>
      <c r="B30" s="4">
        <f>IF(A30="","",WEEKDAY(A30))</f>
        <v>2</v>
      </c>
      <c r="C30" s="5"/>
      <c r="D30" s="11"/>
    </row>
    <row r="31" spans="1:4" ht="14.25">
      <c r="A31" s="3">
        <f>IF(OR(DAY($A$7+23)=1,DAY($A$7+24)=1),"",IF(OR(NOT(MONTH($A$1)=2),AND(MONTH($A$1)=2,OR(MOD(YEAR($A$1),400)=0,AND(MOD(YEAR($A$1),4)=0,MOD(YEAR($A$1),100)&lt;&gt;0)))),DATE(YEAR($A$30),MONTH($A$30),DAY($A$30+1)),IF(AND(MONTH($A$1)=2,OR($A$2="",$A$3="")),DATE(YEAR($A$30),MONTH($A$30),DAY($A$30+1)),"")))</f>
        <v>36767</v>
      </c>
      <c r="B31" s="4">
        <f>IF(A31="","",WEEKDAY(A31))</f>
        <v>3</v>
      </c>
      <c r="C31" s="5"/>
      <c r="D31" s="11"/>
    </row>
    <row r="32" spans="1:4" ht="14.25">
      <c r="A32" s="3">
        <f>IF(OR(DAY($A$7+23)=1,DAY($A$7+24)=1,DAY($A$7+25)=1),"",IF(OR(NOT(MONTH($A$1)=2),AND(MONTH($A$1)=2,OR(MOD(YEAR($A$1),400)=0,AND(MOD(YEAR($A$1),4)=0,MOD(YEAR($A$1),100)&lt;&gt;0)))),DATE(YEAR($A$31),MONTH($A$31),DAY($A$31+1)),IF(AND(MONTH($A$1)=2,OR($A$2="",$A$3="")),DATE(YEAR($A$31),MONTH($A$31),DAY($A$31+1)),"")))</f>
        <v>36768</v>
      </c>
      <c r="B32" s="4">
        <f>IF(A32="","",WEEKDAY(A32))</f>
        <v>4</v>
      </c>
      <c r="C32" s="5"/>
      <c r="D32" s="11"/>
    </row>
    <row r="33" spans="1:4" ht="14.25">
      <c r="A33" s="12">
        <f>IF(OR(DAY($A$7+23)=1,DAY($A$7+24)=1,DAY($A$7+25)=1,DAY($A$7+26)=1),"",IF(OR(NOT(MONTH($A$1)=2),AND(MONTH($A$1)=2,OR(MOD(YEAR($A$1),400)=0,AND(MOD(YEAR($A$1),4)=0,MOD(YEAR($A$1),100)&lt;&gt;0)))),DATE(YEAR($A$32),MONTH($A$32),DAY($A$32+1)),IF(AND(MONTH($A$1)=2,OR($A$2="",$A$3="")),DATE(YEAR($A$32),MONTH($A$32),DAY($A$32+1)),"")))</f>
        <v>36769</v>
      </c>
      <c r="B33" s="13">
        <f>IF(A33="","",WEEKDAY(A33))</f>
        <v>5</v>
      </c>
      <c r="C33" s="14"/>
      <c r="D33" s="15"/>
    </row>
    <row r="38" ht="36" customHeight="1"/>
    <row r="39" ht="13.5" hidden="1"/>
    <row r="40" ht="25.5" customHeight="1"/>
    <row r="41" ht="25.5" customHeight="1"/>
    <row r="42" ht="25.5" customHeight="1"/>
    <row r="45" ht="33" customHeight="1"/>
    <row r="46" ht="62.25" customHeight="1"/>
  </sheetData>
  <sheetProtection password="CEA2" sheet="1" objects="1" scenarios="1"/>
  <conditionalFormatting sqref="A1">
    <cfRule type="expression" priority="1" dxfId="0" stopIfTrue="1">
      <formula>AND(MONTH(TODAY())=10,MONTH(A1)=10)</formula>
    </cfRule>
  </conditionalFormatting>
  <conditionalFormatting sqref="B5 B12 B19 B26 B33">
    <cfRule type="expression" priority="2" dxfId="1" stopIfTrue="1">
      <formula>AND(A5=TODAY(),((WEEKDAY(DATE(YEAR(A5),MONTH(A5),DAY(A5)))=5)))</formula>
    </cfRule>
    <cfRule type="expression" priority="3" dxfId="2" stopIfTrue="1">
      <formula>A5&lt;TODAY()</formula>
    </cfRule>
  </conditionalFormatting>
  <conditionalFormatting sqref="B8 B15 B22 B29">
    <cfRule type="expression" priority="4" dxfId="3" stopIfTrue="1">
      <formula>AND(A8=TODAY(),((WEEKDAY(DATE(YEAR(A8),MONTH(A8),DAY(A8)))=1)))</formula>
    </cfRule>
    <cfRule type="expression" priority="5" dxfId="2" stopIfTrue="1">
      <formula>A8&lt;TODAY()</formula>
    </cfRule>
  </conditionalFormatting>
  <conditionalFormatting sqref="A8 A15 A22 A29">
    <cfRule type="expression" priority="6" dxfId="3" stopIfTrue="1">
      <formula>AND(A8=TODAY(),((WEEKDAY(DATE(YEAR(A8),MONTH(A8),DAY(A8)))=1)))</formula>
    </cfRule>
    <cfRule type="expression" priority="7" dxfId="2" stopIfTrue="1">
      <formula>A8&lt;TODAY()</formula>
    </cfRule>
  </conditionalFormatting>
  <conditionalFormatting sqref="A2 A9 A16 A23 A30">
    <cfRule type="expression" priority="8" dxfId="4" stopIfTrue="1">
      <formula>AND(A2=TODAY(),((WEEKDAY(DATE(YEAR(A2),MONTH(A2),DAY(A2)))=2)))</formula>
    </cfRule>
    <cfRule type="expression" priority="9" dxfId="2" stopIfTrue="1">
      <formula>A2&lt;TODAY()</formula>
    </cfRule>
  </conditionalFormatting>
  <conditionalFormatting sqref="B2 B9 B16 B23 B30">
    <cfRule type="expression" priority="10" dxfId="4" stopIfTrue="1">
      <formula>AND(A2=TODAY(),((WEEKDAY(DATE(YEAR(A2),MONTH(A2),DAY(A2)))=2)))</formula>
    </cfRule>
    <cfRule type="expression" priority="11" dxfId="2" stopIfTrue="1">
      <formula>A2&lt;TODAY()</formula>
    </cfRule>
  </conditionalFormatting>
  <conditionalFormatting sqref="A3 A10 A17 A24 A31">
    <cfRule type="expression" priority="12" dxfId="5" stopIfTrue="1">
      <formula>AND(A3=TODAY(),((WEEKDAY(DATE(YEAR(A3),MONTH(A3),DAY(A3)))=3)))</formula>
    </cfRule>
    <cfRule type="expression" priority="13" dxfId="2" stopIfTrue="1">
      <formula>A3&lt;TODAY()</formula>
    </cfRule>
  </conditionalFormatting>
  <conditionalFormatting sqref="B3 B10 B17 B24 B31">
    <cfRule type="expression" priority="14" dxfId="5" stopIfTrue="1">
      <formula>AND(A3=TODAY(),((WEEKDAY(DATE(YEAR(A3),MONTH(A3),DAY(A3)))=3)))</formula>
    </cfRule>
    <cfRule type="expression" priority="15" dxfId="2" stopIfTrue="1">
      <formula>A3&lt;TODAY()</formula>
    </cfRule>
  </conditionalFormatting>
  <conditionalFormatting sqref="A4 A11 A18 A25 A32">
    <cfRule type="expression" priority="16" dxfId="6" stopIfTrue="1">
      <formula>AND(A4=TODAY(),((WEEKDAY(DATE(YEAR(A4),MONTH(A4),DAY(A4)))=4)))</formula>
    </cfRule>
    <cfRule type="expression" priority="17" dxfId="2" stopIfTrue="1">
      <formula>A4&lt;TODAY()</formula>
    </cfRule>
  </conditionalFormatting>
  <conditionalFormatting sqref="B4 B11 B18 B25 B32">
    <cfRule type="expression" priority="18" dxfId="6" stopIfTrue="1">
      <formula>AND(A4=TODAY(),((WEEKDAY(DATE(YEAR(A4),MONTH(A4),DAY(A4)))=4)))</formula>
    </cfRule>
    <cfRule type="expression" priority="19" dxfId="2" stopIfTrue="1">
      <formula>A4&lt;TODAY()</formula>
    </cfRule>
  </conditionalFormatting>
  <conditionalFormatting sqref="A5 A12 A19 A26 A33">
    <cfRule type="expression" priority="20" dxfId="1" stopIfTrue="1">
      <formula>AND(A5=TODAY(),((WEEKDAY(DATE(YEAR(A5),MONTH(A5),DAY(A5)))=5)))</formula>
    </cfRule>
    <cfRule type="expression" priority="21" dxfId="2" stopIfTrue="1">
      <formula>A5&lt;TODAY()</formula>
    </cfRule>
  </conditionalFormatting>
  <conditionalFormatting sqref="A6 A13 A20 A27">
    <cfRule type="expression" priority="22" dxfId="7" stopIfTrue="1">
      <formula>AND(A6=TODAY(),((WEEKDAY(DATE(YEAR(A6),MONTH(A6),DAY(A6)))=6)))</formula>
    </cfRule>
    <cfRule type="expression" priority="23" dxfId="2" stopIfTrue="1">
      <formula>A6&lt;TODAY()</formula>
    </cfRule>
  </conditionalFormatting>
  <conditionalFormatting sqref="A7 A14 A21 A28">
    <cfRule type="expression" priority="24" dxfId="8" stopIfTrue="1">
      <formula>AND(A7=TODAY(),((WEEKDAY(DATE(YEAR(A7),MONTH(A7),DAY(A7)))=7)))</formula>
    </cfRule>
    <cfRule type="expression" priority="25" dxfId="2" stopIfTrue="1">
      <formula>A7&lt;TODAY()</formula>
    </cfRule>
  </conditionalFormatting>
  <conditionalFormatting sqref="B7 B14 B21 B28">
    <cfRule type="expression" priority="26" dxfId="8" stopIfTrue="1">
      <formula>AND(A7=TODAY(),((WEEKDAY(DATE(YEAR(A7),MONTH(A7),DAY(A7)))=7)))</formula>
    </cfRule>
    <cfRule type="expression" priority="27" dxfId="2" stopIfTrue="1">
      <formula>A7&lt;TODAY()</formula>
    </cfRule>
  </conditionalFormatting>
  <conditionalFormatting sqref="B6 B13 B20 B27">
    <cfRule type="expression" priority="28" dxfId="7" stopIfTrue="1">
      <formula>AND(A6=TODAY(),((WEEKDAY(DATE(YEAR(A6),MONTH(A6),DAY(A6)))=6)))</formula>
    </cfRule>
    <cfRule type="expression" priority="29" dxfId="2" stopIfTrue="1">
      <formula>A6&lt;TODAY()</formula>
    </cfRule>
  </conditionalFormatting>
  <conditionalFormatting sqref="C2:C33">
    <cfRule type="expression" priority="30" dxfId="9" stopIfTrue="1">
      <formula>AND(OR(WEEKDAY($A2)=1,WEEKDAY($A2)=7),NOT(DATE(2000,MONTH($A$1),DAY($A2))&lt;TODAY()))</formula>
    </cfRule>
    <cfRule type="expression" priority="31" dxfId="10" stopIfTrue="1">
      <formula>AND(DATE(2000,MONTH($A$1),DAY($A2))&lt;TODAY(),OR(WEEKDAY($A2)=1,WEEKDAY($A2)=7))</formula>
    </cfRule>
    <cfRule type="expression" priority="32" dxfId="2" stopIfTrue="1">
      <formula>DATE(2000,MONTH($A$1),DAY($A2))&lt;TODAY()</formula>
    </cfRule>
  </conditionalFormatting>
  <conditionalFormatting sqref="I3:K3">
    <cfRule type="expression" priority="33" dxfId="2" stopIfTrue="1">
      <formula>DATE(2000,MONTH($A$1),DAY($A3))&lt;TODAY()</formula>
    </cfRule>
    <cfRule type="expression" priority="34" dxfId="11" stopIfTrue="1">
      <formula>OR(WEEKDAY($A3)=1,WEEKDAY($A3)=7)</formula>
    </cfRule>
  </conditionalFormatting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(株)本田技術研究所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Matsuoka</dc:creator>
  <cp:keywords/>
  <dc:description/>
  <cp:lastModifiedBy>Ken Matsuoka</cp:lastModifiedBy>
  <dcterms:created xsi:type="dcterms:W3CDTF">2000-05-18T06:09:13Z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